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330" windowWidth="15480" windowHeight="1092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<sst xmlns="http://schemas.openxmlformats.org/spreadsheetml/2006/main" count="465" uniqueCount="130">
  <si>
    <t>014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</si>
  <si>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</si>
  <si>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</si>
  <si>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</si>
  <si>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</si>
  <si>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</si>
  <si>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Дотации бюджетам субъектов Российской Федерации и муниципальных образований</t>
  </si>
  <si>
    <t>20201001</t>
  </si>
  <si>
    <t>001</t>
  </si>
  <si>
    <t>20202051</t>
  </si>
  <si>
    <t>10</t>
  </si>
  <si>
    <t>код группы</t>
  </si>
  <si>
    <t>код подгруппы</t>
  </si>
  <si>
    <t>код статьи</t>
  </si>
  <si>
    <t>код подстатьи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</si>
  <si>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</si>
  <si>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</si>
  <si>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</si>
  <si>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</si>
  <si>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</si>
  <si>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</si>
  <si>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</si>
  <si>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</si>
  <si>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</si>
  <si>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</si>
  <si>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</si>
  <si>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</si>
  <si>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</si>
  <si>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</si>
  <si>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</si>
  <si>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</si>
  <si>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</si>
  <si>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</si>
  <si>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</si>
  <si>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</si>
  <si>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</si>
  <si>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</si>
  <si>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</si>
  <si>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</si>
  <si>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</si>
  <si>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</si>
  <si>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</si>
  <si>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030</t>
  </si>
  <si>
    <t>03</t>
  </si>
  <si>
    <t>10500000</t>
  </si>
  <si>
    <t>10501040</t>
  </si>
  <si>
    <t>10503000</t>
  </si>
  <si>
    <t>06</t>
  </si>
  <si>
    <t>10802000</t>
  </si>
  <si>
    <t>10802020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</si>
  <si>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</si>
  <si>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</si>
  <si>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</si>
  <si>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040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</si>
  <si>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</si>
  <si>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</si>
  <si>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</t>
  </si>
  <si>
    <t>Земельный налог</t>
  </si>
  <si>
    <t>Земельный налог, взимаесмый по ставкам,установленным 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поселений.</t>
  </si>
  <si>
    <t>0001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</si>
  <si>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</si>
  <si>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</si>
  <si>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024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</si>
  <si>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</si>
  <si>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на обеспечение сбалансированности бюджетов</t>
  </si>
  <si>
    <t>999</t>
  </si>
  <si>
    <t>Прочие субсидии</t>
  </si>
  <si>
    <t>230</t>
  </si>
  <si>
    <t>240</t>
  </si>
  <si>
    <t>250</t>
  </si>
  <si>
    <t>260</t>
  </si>
  <si>
    <t>Налоги на товары (работы, услуги), реализуемые на территории РФ</t>
  </si>
  <si>
    <t>Акцизы по подакцизным товарам (продукции) производимым на территории Российской Федерации</t>
  </si>
  <si>
    <t>Налог на доходы физических лиц с доходов, источников которых является налоговыми агент за исключением доходов в отношении которых исчисление и уплата налога осуществляется в соответствии со статьями 227,227.1,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</si>
  <si>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</si>
  <si>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</si>
  <si>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</si>
  <si>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</si>
  <si>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</si>
  <si>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субъектов Российской Федерации 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</si>
  <si>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</si>
  <si>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 из районного фонда финансовой поддержки сельских  поселений за счет средств краевого бюджета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</si>
  <si>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</si>
  <si>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</si>
  <si>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</si>
  <si>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</si>
  <si>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</si>
  <si>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7514</t>
  </si>
  <si>
    <t>0004</t>
  </si>
  <si>
    <t>Приложение 2</t>
  </si>
  <si>
    <t>Земельный налог с физических лиц, обладающих земельным участком, расположенным в границах сельских поселений</t>
  </si>
  <si>
    <t>29</t>
  </si>
  <si>
    <t>30</t>
  </si>
  <si>
    <t>35</t>
  </si>
  <si>
    <t>118</t>
  </si>
  <si>
    <t>40</t>
  </si>
  <si>
    <t>49</t>
  </si>
  <si>
    <t>807</t>
  </si>
  <si>
    <t>09</t>
  </si>
  <si>
    <t>045</t>
  </si>
  <si>
    <t>Прочие доходы от использования имущества и прав,находящихся в госсударственной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</si>
  <si>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Прочие поступления от использования имущества и прав,находящихся в госсударственной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</si>
  <si>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Прочие поступления от использования имущества и прав,находящихся в собственности сельских поселений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</si>
  <si>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16</t>
  </si>
  <si>
    <t>05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</si>
  <si>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</si>
  <si>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имущетства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</si>
  <si>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</si>
  <si>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</si>
  <si>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Процент исполнения</t>
  </si>
  <si>
    <t>код группы подвида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</si>
  <si>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</si>
  <si>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</si>
  <si>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</si>
  <si>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</si>
  <si>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</si>
  <si>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150</t>
  </si>
  <si>
    <t>099</t>
  </si>
  <si>
    <t>04</t>
  </si>
  <si>
    <t>07</t>
  </si>
  <si>
    <t>код аналитической группы подвида</t>
  </si>
  <si>
    <t xml:space="preserve">Наименование 
кода классификации доходов бюджетов
</t>
  </si>
  <si>
    <t>Утверждено Решением о бюджете</t>
  </si>
  <si>
    <t>Уточненный план</t>
  </si>
  <si>
    <t>Исполнено</t>
  </si>
  <si>
    <t>к Решению Ивановского сельского Совета депутатов</t>
  </si>
  <si>
    <t>ИТОГО</t>
  </si>
  <si>
    <t xml:space="preserve">Доходы  сельского бюджета на 2021 год
</t>
  </si>
  <si>
    <t>от 27.05.2022 г. № 19-120-р</t>
  </si>
  <si>
    <t>"Об исполнении  сельского бюджета за 2021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</si>
</sst>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?"/>
    <numFmt numFmtId="180" formatCode="0.0"/>
    <numFmt numFmtId="181" formatCode="[$-10419]###\ ###\ ###\ ###\ ##0.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172" fontId="2" fillId="0" borderId="0" xfId="0" applyNumberFormat="1" applyFont="1" applyFill="1" applyBorder="1" applyAlignment="1">
      <alignment vertical="top"/>
    </xf>
    <xf numFmtId="49" fontId="2" fillId="0" borderId="10" xfId="61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/>
    </xf>
    <xf numFmtId="180" fontId="2" fillId="0" borderId="10" xfId="0" applyNumberFormat="1" applyFont="1" applyBorder="1" applyAlignment="1">
      <alignment horizontal="center" vertical="top"/>
    </xf>
    <xf numFmtId="180" fontId="2" fillId="32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left" wrapText="1"/>
      <protection/>
    </xf>
    <xf numFmtId="18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justify" vertical="justify" wrapText="1"/>
      <protection locked="0"/>
    </xf>
    <xf numFmtId="0" fontId="2" fillId="33" borderId="0" xfId="0" applyFont="1" applyFill="1" applyAlignment="1">
      <alignment/>
    </xf>
    <xf numFmtId="0" fontId="1" fillId="0" borderId="12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justify"/>
    </xf>
    <xf numFmtId="172" fontId="1" fillId="0" borderId="10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181" fontId="43" fillId="0" borderId="13" xfId="33" applyNumberFormat="1" applyFont="1" applyFill="1" applyBorder="1" applyAlignment="1">
      <alignment horizontal="right" wrapText="1" readingOrder="1"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 quotePrefix="1">
      <alignment horizontal="right" vertical="top" wrapText="1"/>
    </xf>
    <xf numFmtId="0" fontId="1" fillId="0" borderId="0" xfId="0" applyNumberFormat="1" applyFont="1" applyAlignment="1" quotePrefix="1">
      <alignment horizontal="center" vertical="top" wrapText="1"/>
    </xf>
    <xf numFmtId="172" fontId="2" fillId="0" borderId="0" xfId="0" applyNumberFormat="1" applyFont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2" fillId="0" borderId="10" xfId="61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Normal="90" zoomScaleSheetLayoutView="100" zoomScalePageLayoutView="0" workbookViewId="0" topLeftCell="A1">
      <selection activeCell="W10" sqref="W10"/>
    </sheetView>
  </sheetViews>
  <sheetFormatPr defaultColWidth="9.00390625" defaultRowHeight="12.75"/>
  <cols>
    <col min="1" max="1" width="3.25390625" style="16" customWidth="1"/>
    <col min="2" max="2" width="4.125" style="17" customWidth="1"/>
    <col min="3" max="3" width="0" style="17" hidden="1" customWidth="1"/>
    <col min="4" max="4" width="3.125" style="17" hidden="1" customWidth="1"/>
    <col min="5" max="5" width="2.625" style="17" customWidth="1"/>
    <col min="6" max="6" width="3.375" style="17" customWidth="1"/>
    <col min="7" max="7" width="3.875" style="17" customWidth="1"/>
    <col min="8" max="8" width="3.625" style="17" customWidth="1"/>
    <col min="9" max="9" width="4.25390625" style="17" customWidth="1"/>
    <col min="10" max="10" width="6.75390625" style="17" bestFit="1" customWidth="1"/>
    <col min="11" max="11" width="4.125" style="17" customWidth="1"/>
    <col min="12" max="12" width="50.625" style="18" customWidth="1"/>
    <col min="13" max="13" width="11.875" style="19" customWidth="1"/>
    <col min="14" max="14" width="11.00390625" style="19" customWidth="1"/>
    <col min="15" max="15" width="10.75390625" style="19" customWidth="1"/>
    <col min="16" max="16" width="12.75390625" style="19" customWidth="1"/>
    <col min="17" max="17" width="0" style="15" hidden="1" customWidth="1"/>
    <col min="18" max="16384" width="9.125" style="15" customWidth="1"/>
  </cols>
  <sheetData>
    <row r="1" spans="1:16" s="14" customFormat="1" ht="12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43" t="s">
        <v>89</v>
      </c>
      <c r="M1" s="43"/>
      <c r="N1" s="43"/>
      <c r="O1" s="43"/>
      <c r="P1" s="43"/>
    </row>
    <row r="2" spans="1:16" s="14" customFormat="1" ht="12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47" t="s">
        <v>125</v>
      </c>
      <c r="M2" s="47"/>
      <c r="N2" s="47"/>
      <c r="O2" s="47"/>
      <c r="P2" s="47"/>
    </row>
    <row r="3" spans="1:16" s="14" customFormat="1" ht="12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44" t="s">
        <v>128</v>
      </c>
      <c r="M3" s="44"/>
      <c r="N3" s="45"/>
      <c r="O3" s="45"/>
      <c r="P3" s="45"/>
    </row>
    <row r="4" spans="1:16" s="14" customFormat="1" ht="12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44" t="s">
        <v>129</v>
      </c>
      <c r="M4" s="44"/>
      <c r="N4" s="45"/>
      <c r="O4" s="45"/>
      <c r="P4" s="45"/>
    </row>
    <row r="5" spans="1:16" s="14" customFormat="1" ht="12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46"/>
      <c r="M5" s="46"/>
      <c r="N5" s="46"/>
      <c r="O5" s="46"/>
      <c r="P5" s="46"/>
    </row>
    <row r="6" spans="1:16" s="14" customFormat="1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"/>
      <c r="N6" s="1"/>
      <c r="O6" s="1"/>
      <c r="P6" s="2"/>
    </row>
    <row r="7" spans="1:16" s="14" customFormat="1" ht="20.25" customHeight="1">
      <c r="A7" s="50" t="s">
        <v>127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4" customFormat="1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"/>
      <c r="N8" s="1"/>
      <c r="O8" s="41" t="s">
        <v>15</v>
      </c>
      <c r="P8" s="42"/>
    </row>
    <row r="9" spans="1:16" s="14" customFormat="1" ht="17.25" customHeight="1">
      <c r="A9" s="51" t="s">
        <v>16</v>
      </c>
      <c r="B9" s="53" t="s">
        <v>17</v>
      </c>
      <c r="C9" s="53"/>
      <c r="D9" s="53"/>
      <c r="E9" s="53"/>
      <c r="F9" s="53"/>
      <c r="G9" s="53"/>
      <c r="H9" s="53"/>
      <c r="I9" s="53"/>
      <c r="J9" s="53"/>
      <c r="K9" s="53"/>
      <c r="L9" s="54" t="s">
        <v>121</v>
      </c>
      <c r="M9" s="40" t="s">
        <v>122</v>
      </c>
      <c r="N9" s="40" t="s">
        <v>123</v>
      </c>
      <c r="O9" s="40" t="s">
        <v>124</v>
      </c>
      <c r="P9" s="40" t="s">
        <v>109</v>
      </c>
    </row>
    <row r="10" spans="1:16" s="14" customFormat="1" ht="249.75" customHeight="1">
      <c r="A10" s="52"/>
      <c r="B10" s="3" t="s">
        <v>18</v>
      </c>
      <c r="C10" s="4"/>
      <c r="D10" s="4"/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19</v>
      </c>
      <c r="J10" s="3" t="s">
        <v>110</v>
      </c>
      <c r="K10" s="3" t="s">
        <v>120</v>
      </c>
      <c r="L10" s="54"/>
      <c r="M10" s="40"/>
      <c r="N10" s="40"/>
      <c r="O10" s="40"/>
      <c r="P10" s="40"/>
    </row>
    <row r="11" spans="1:16" s="38" customFormat="1" ht="12.75">
      <c r="A11" s="10"/>
      <c r="B11" s="5" t="s">
        <v>20</v>
      </c>
      <c r="C11" s="4"/>
      <c r="D11" s="4"/>
      <c r="E11" s="5" t="s">
        <v>21</v>
      </c>
      <c r="F11" s="5" t="s">
        <v>22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L11" s="5">
        <v>9</v>
      </c>
      <c r="M11" s="5">
        <v>10</v>
      </c>
      <c r="N11" s="5">
        <v>10</v>
      </c>
      <c r="O11" s="5">
        <v>11</v>
      </c>
      <c r="P11" s="5">
        <v>12</v>
      </c>
    </row>
    <row r="12" spans="1:16" ht="12.75">
      <c r="A12" s="9">
        <v>1</v>
      </c>
      <c r="B12" s="7" t="s">
        <v>28</v>
      </c>
      <c r="C12" s="7" t="s">
        <v>29</v>
      </c>
      <c r="D12" s="7" t="s">
        <v>30</v>
      </c>
      <c r="E12" s="7" t="s">
        <v>20</v>
      </c>
      <c r="F12" s="7" t="s">
        <v>30</v>
      </c>
      <c r="G12" s="7" t="s">
        <v>30</v>
      </c>
      <c r="H12" s="7" t="s">
        <v>28</v>
      </c>
      <c r="I12" s="8" t="s">
        <v>30</v>
      </c>
      <c r="J12" s="7" t="s">
        <v>31</v>
      </c>
      <c r="K12" s="7" t="s">
        <v>28</v>
      </c>
      <c r="L12" s="6" t="s">
        <v>32</v>
      </c>
      <c r="M12" s="25">
        <f>M13+M16+M22+M28</f>
        <v>743.3</v>
      </c>
      <c r="N12" s="25">
        <f>N13+N16+N22+N28</f>
        <v>743.3</v>
      </c>
      <c r="O12" s="25">
        <f>O13+O16+O22+O28</f>
        <v>859.5999999999999</v>
      </c>
      <c r="P12" s="25">
        <f>O12/N12*100</f>
        <v>115.64644154446387</v>
      </c>
    </row>
    <row r="13" spans="1:16" ht="12.75">
      <c r="A13" s="9">
        <v>2</v>
      </c>
      <c r="B13" s="7" t="s">
        <v>33</v>
      </c>
      <c r="C13" s="7" t="s">
        <v>34</v>
      </c>
      <c r="D13" s="7" t="s">
        <v>30</v>
      </c>
      <c r="E13" s="7" t="s">
        <v>20</v>
      </c>
      <c r="F13" s="7" t="s">
        <v>35</v>
      </c>
      <c r="G13" s="7" t="s">
        <v>30</v>
      </c>
      <c r="H13" s="7" t="s">
        <v>28</v>
      </c>
      <c r="I13" s="8" t="s">
        <v>30</v>
      </c>
      <c r="J13" s="7" t="s">
        <v>31</v>
      </c>
      <c r="K13" s="7" t="s">
        <v>28</v>
      </c>
      <c r="L13" s="6" t="s">
        <v>36</v>
      </c>
      <c r="M13" s="25">
        <f aca="true" t="shared" si="0" ref="M13:O14">M14</f>
        <v>408</v>
      </c>
      <c r="N13" s="25">
        <f t="shared" si="0"/>
        <v>408</v>
      </c>
      <c r="O13" s="25">
        <f t="shared" si="0"/>
        <v>461.2</v>
      </c>
      <c r="P13" s="25">
        <f aca="true" t="shared" si="1" ref="P13:P57">O13/N13*100</f>
        <v>113.0392156862745</v>
      </c>
    </row>
    <row r="14" spans="1:16" ht="12.75">
      <c r="A14" s="9">
        <v>3</v>
      </c>
      <c r="B14" s="7" t="s">
        <v>33</v>
      </c>
      <c r="C14" s="7" t="s">
        <v>40</v>
      </c>
      <c r="D14" s="7" t="s">
        <v>30</v>
      </c>
      <c r="E14" s="7" t="s">
        <v>20</v>
      </c>
      <c r="F14" s="7" t="s">
        <v>35</v>
      </c>
      <c r="G14" s="7" t="s">
        <v>39</v>
      </c>
      <c r="H14" s="7" t="s">
        <v>28</v>
      </c>
      <c r="I14" s="8" t="s">
        <v>35</v>
      </c>
      <c r="J14" s="7" t="s">
        <v>31</v>
      </c>
      <c r="K14" s="7" t="s">
        <v>37</v>
      </c>
      <c r="L14" s="22" t="s">
        <v>41</v>
      </c>
      <c r="M14" s="25">
        <f t="shared" si="0"/>
        <v>408</v>
      </c>
      <c r="N14" s="25">
        <f t="shared" si="0"/>
        <v>408</v>
      </c>
      <c r="O14" s="25">
        <f t="shared" si="0"/>
        <v>461.2</v>
      </c>
      <c r="P14" s="25">
        <f t="shared" si="1"/>
        <v>113.0392156862745</v>
      </c>
    </row>
    <row r="15" spans="1:16" ht="63.75">
      <c r="A15" s="9">
        <v>4</v>
      </c>
      <c r="B15" s="7" t="s">
        <v>33</v>
      </c>
      <c r="C15" s="7"/>
      <c r="D15" s="7"/>
      <c r="E15" s="7" t="s">
        <v>20</v>
      </c>
      <c r="F15" s="7" t="s">
        <v>35</v>
      </c>
      <c r="G15" s="7" t="s">
        <v>39</v>
      </c>
      <c r="H15" s="7" t="s">
        <v>38</v>
      </c>
      <c r="I15" s="8" t="s">
        <v>35</v>
      </c>
      <c r="J15" s="7" t="s">
        <v>31</v>
      </c>
      <c r="K15" s="7" t="s">
        <v>37</v>
      </c>
      <c r="L15" s="22" t="s">
        <v>73</v>
      </c>
      <c r="M15" s="26">
        <v>408</v>
      </c>
      <c r="N15" s="26">
        <v>408</v>
      </c>
      <c r="O15" s="25">
        <v>461.2</v>
      </c>
      <c r="P15" s="25">
        <f t="shared" si="1"/>
        <v>113.0392156862745</v>
      </c>
    </row>
    <row r="16" spans="1:16" ht="25.5">
      <c r="A16" s="9">
        <v>5</v>
      </c>
      <c r="B16" s="7" t="s">
        <v>33</v>
      </c>
      <c r="C16" s="7"/>
      <c r="D16" s="7"/>
      <c r="E16" s="7" t="s">
        <v>20</v>
      </c>
      <c r="F16" s="7" t="s">
        <v>43</v>
      </c>
      <c r="G16" s="7" t="s">
        <v>30</v>
      </c>
      <c r="H16" s="7" t="s">
        <v>28</v>
      </c>
      <c r="I16" s="8" t="s">
        <v>30</v>
      </c>
      <c r="J16" s="7" t="s">
        <v>31</v>
      </c>
      <c r="K16" s="7" t="s">
        <v>28</v>
      </c>
      <c r="L16" s="23" t="s">
        <v>71</v>
      </c>
      <c r="M16" s="26">
        <f>M17</f>
        <v>191.4</v>
      </c>
      <c r="N16" s="26">
        <f>N17</f>
        <v>191.4</v>
      </c>
      <c r="O16" s="25">
        <f>O17</f>
        <v>195.1</v>
      </c>
      <c r="P16" s="25">
        <f t="shared" si="1"/>
        <v>101.93312434691744</v>
      </c>
    </row>
    <row r="17" spans="1:16" ht="25.5">
      <c r="A17" s="9">
        <v>6</v>
      </c>
      <c r="B17" s="7" t="s">
        <v>33</v>
      </c>
      <c r="C17" s="7"/>
      <c r="D17" s="7"/>
      <c r="E17" s="7" t="s">
        <v>20</v>
      </c>
      <c r="F17" s="7" t="s">
        <v>43</v>
      </c>
      <c r="G17" s="7" t="s">
        <v>39</v>
      </c>
      <c r="H17" s="7" t="s">
        <v>28</v>
      </c>
      <c r="I17" s="8" t="s">
        <v>35</v>
      </c>
      <c r="J17" s="7" t="s">
        <v>31</v>
      </c>
      <c r="K17" s="7" t="s">
        <v>37</v>
      </c>
      <c r="L17" s="23" t="s">
        <v>72</v>
      </c>
      <c r="M17" s="26">
        <f>M18+M19+M20+M21</f>
        <v>191.4</v>
      </c>
      <c r="N17" s="26">
        <f>N18+N19+N20+N21</f>
        <v>191.4</v>
      </c>
      <c r="O17" s="26">
        <f>O18+O19+O20+O21</f>
        <v>195.1</v>
      </c>
      <c r="P17" s="25">
        <f t="shared" si="1"/>
        <v>101.93312434691744</v>
      </c>
    </row>
    <row r="18" spans="1:16" ht="63.75">
      <c r="A18" s="9">
        <v>7</v>
      </c>
      <c r="B18" s="7" t="s">
        <v>74</v>
      </c>
      <c r="C18" s="7"/>
      <c r="D18" s="7"/>
      <c r="E18" s="7" t="s">
        <v>20</v>
      </c>
      <c r="F18" s="7" t="s">
        <v>43</v>
      </c>
      <c r="G18" s="7" t="s">
        <v>39</v>
      </c>
      <c r="H18" s="7" t="s">
        <v>67</v>
      </c>
      <c r="I18" s="8" t="s">
        <v>35</v>
      </c>
      <c r="J18" s="7" t="s">
        <v>31</v>
      </c>
      <c r="K18" s="7" t="s">
        <v>37</v>
      </c>
      <c r="L18" s="23" t="s">
        <v>75</v>
      </c>
      <c r="M18" s="26">
        <v>87.9</v>
      </c>
      <c r="N18" s="26">
        <v>87.9</v>
      </c>
      <c r="O18" s="25">
        <v>90.1</v>
      </c>
      <c r="P18" s="25">
        <f t="shared" si="1"/>
        <v>102.50284414106939</v>
      </c>
    </row>
    <row r="19" spans="1:16" ht="76.5">
      <c r="A19" s="9">
        <v>8</v>
      </c>
      <c r="B19" s="7" t="s">
        <v>74</v>
      </c>
      <c r="C19" s="7"/>
      <c r="D19" s="7"/>
      <c r="E19" s="7" t="s">
        <v>20</v>
      </c>
      <c r="F19" s="7" t="s">
        <v>43</v>
      </c>
      <c r="G19" s="7" t="s">
        <v>39</v>
      </c>
      <c r="H19" s="7" t="s">
        <v>68</v>
      </c>
      <c r="I19" s="8" t="s">
        <v>35</v>
      </c>
      <c r="J19" s="7" t="s">
        <v>31</v>
      </c>
      <c r="K19" s="7" t="s">
        <v>37</v>
      </c>
      <c r="L19" s="23" t="s">
        <v>76</v>
      </c>
      <c r="M19" s="26">
        <v>0.5</v>
      </c>
      <c r="N19" s="26">
        <v>0.5</v>
      </c>
      <c r="O19" s="25">
        <v>0.6</v>
      </c>
      <c r="P19" s="25">
        <f t="shared" si="1"/>
        <v>120</v>
      </c>
    </row>
    <row r="20" spans="1:16" ht="63.75">
      <c r="A20" s="9">
        <v>9</v>
      </c>
      <c r="B20" s="7" t="s">
        <v>74</v>
      </c>
      <c r="C20" s="7"/>
      <c r="D20" s="7"/>
      <c r="E20" s="7" t="s">
        <v>20</v>
      </c>
      <c r="F20" s="7" t="s">
        <v>43</v>
      </c>
      <c r="G20" s="7" t="s">
        <v>39</v>
      </c>
      <c r="H20" s="7" t="s">
        <v>69</v>
      </c>
      <c r="I20" s="8" t="s">
        <v>35</v>
      </c>
      <c r="J20" s="7" t="s">
        <v>31</v>
      </c>
      <c r="K20" s="7" t="s">
        <v>37</v>
      </c>
      <c r="L20" s="23" t="s">
        <v>77</v>
      </c>
      <c r="M20" s="26">
        <v>115.6</v>
      </c>
      <c r="N20" s="26">
        <v>115.6</v>
      </c>
      <c r="O20" s="25">
        <v>119.8</v>
      </c>
      <c r="P20" s="25">
        <f t="shared" si="1"/>
        <v>103.63321799307958</v>
      </c>
    </row>
    <row r="21" spans="1:16" ht="63.75">
      <c r="A21" s="9">
        <v>10</v>
      </c>
      <c r="B21" s="7" t="s">
        <v>74</v>
      </c>
      <c r="C21" s="7"/>
      <c r="D21" s="7"/>
      <c r="E21" s="7" t="s">
        <v>20</v>
      </c>
      <c r="F21" s="7" t="s">
        <v>43</v>
      </c>
      <c r="G21" s="7" t="s">
        <v>39</v>
      </c>
      <c r="H21" s="7" t="s">
        <v>70</v>
      </c>
      <c r="I21" s="8" t="s">
        <v>35</v>
      </c>
      <c r="J21" s="7" t="s">
        <v>31</v>
      </c>
      <c r="K21" s="7" t="s">
        <v>37</v>
      </c>
      <c r="L21" s="23" t="s">
        <v>78</v>
      </c>
      <c r="M21" s="26">
        <v>-12.6</v>
      </c>
      <c r="N21" s="26">
        <v>-12.6</v>
      </c>
      <c r="O21" s="25">
        <v>-15.4</v>
      </c>
      <c r="P21" s="25">
        <f t="shared" si="1"/>
        <v>122.22222222222223</v>
      </c>
    </row>
    <row r="22" spans="1:16" ht="12.75">
      <c r="A22" s="9">
        <v>11</v>
      </c>
      <c r="B22" s="7" t="s">
        <v>28</v>
      </c>
      <c r="C22" s="7" t="s">
        <v>44</v>
      </c>
      <c r="D22" s="7" t="s">
        <v>30</v>
      </c>
      <c r="E22" s="7" t="s">
        <v>20</v>
      </c>
      <c r="F22" s="7" t="s">
        <v>47</v>
      </c>
      <c r="G22" s="7" t="s">
        <v>30</v>
      </c>
      <c r="H22" s="7" t="s">
        <v>28</v>
      </c>
      <c r="I22" s="8" t="s">
        <v>30</v>
      </c>
      <c r="J22" s="7" t="s">
        <v>31</v>
      </c>
      <c r="K22" s="7" t="s">
        <v>28</v>
      </c>
      <c r="L22" s="22" t="s">
        <v>55</v>
      </c>
      <c r="M22" s="26">
        <f>M23+M25</f>
        <v>50</v>
      </c>
      <c r="N22" s="26">
        <f>N23+N25</f>
        <v>50</v>
      </c>
      <c r="O22" s="25">
        <f>O23+O25</f>
        <v>174.00000000000003</v>
      </c>
      <c r="P22" s="25">
        <f t="shared" si="1"/>
        <v>348.00000000000006</v>
      </c>
    </row>
    <row r="23" spans="1:16" ht="12.75">
      <c r="A23" s="9">
        <v>12</v>
      </c>
      <c r="B23" s="7" t="s">
        <v>33</v>
      </c>
      <c r="C23" s="7" t="s">
        <v>45</v>
      </c>
      <c r="D23" s="7" t="s">
        <v>39</v>
      </c>
      <c r="E23" s="7" t="s">
        <v>20</v>
      </c>
      <c r="F23" s="7" t="s">
        <v>47</v>
      </c>
      <c r="G23" s="7" t="s">
        <v>35</v>
      </c>
      <c r="H23" s="7" t="s">
        <v>28</v>
      </c>
      <c r="I23" s="8" t="s">
        <v>30</v>
      </c>
      <c r="J23" s="7" t="s">
        <v>31</v>
      </c>
      <c r="K23" s="7" t="s">
        <v>37</v>
      </c>
      <c r="L23" s="22" t="s">
        <v>56</v>
      </c>
      <c r="M23" s="26">
        <f>M24</f>
        <v>4</v>
      </c>
      <c r="N23" s="26">
        <f>N24</f>
        <v>4</v>
      </c>
      <c r="O23" s="25">
        <f>O24</f>
        <v>5.4</v>
      </c>
      <c r="P23" s="25">
        <f t="shared" si="1"/>
        <v>135</v>
      </c>
    </row>
    <row r="24" spans="1:16" ht="38.25">
      <c r="A24" s="9">
        <v>13</v>
      </c>
      <c r="B24" s="7" t="s">
        <v>33</v>
      </c>
      <c r="C24" s="7" t="s">
        <v>46</v>
      </c>
      <c r="D24" s="7" t="s">
        <v>35</v>
      </c>
      <c r="E24" s="7" t="s">
        <v>20</v>
      </c>
      <c r="F24" s="7" t="s">
        <v>47</v>
      </c>
      <c r="G24" s="7" t="s">
        <v>35</v>
      </c>
      <c r="H24" s="7" t="s">
        <v>42</v>
      </c>
      <c r="I24" s="8" t="s">
        <v>10</v>
      </c>
      <c r="J24" s="7" t="s">
        <v>31</v>
      </c>
      <c r="K24" s="7" t="s">
        <v>37</v>
      </c>
      <c r="L24" s="22" t="s">
        <v>80</v>
      </c>
      <c r="M24" s="26">
        <v>4</v>
      </c>
      <c r="N24" s="26">
        <v>4</v>
      </c>
      <c r="O24" s="25">
        <v>5.4</v>
      </c>
      <c r="P24" s="25">
        <f t="shared" si="1"/>
        <v>135</v>
      </c>
    </row>
    <row r="25" spans="1:16" ht="12.75">
      <c r="A25" s="9">
        <v>14</v>
      </c>
      <c r="B25" s="7" t="s">
        <v>33</v>
      </c>
      <c r="C25" s="7" t="s">
        <v>48</v>
      </c>
      <c r="D25" s="7" t="s">
        <v>30</v>
      </c>
      <c r="E25" s="7" t="s">
        <v>20</v>
      </c>
      <c r="F25" s="7" t="s">
        <v>47</v>
      </c>
      <c r="G25" s="7" t="s">
        <v>47</v>
      </c>
      <c r="H25" s="7" t="s">
        <v>28</v>
      </c>
      <c r="I25" s="8" t="s">
        <v>30</v>
      </c>
      <c r="J25" s="7" t="s">
        <v>31</v>
      </c>
      <c r="K25" s="7" t="s">
        <v>37</v>
      </c>
      <c r="L25" s="22" t="s">
        <v>57</v>
      </c>
      <c r="M25" s="26">
        <f>M26+M27</f>
        <v>46</v>
      </c>
      <c r="N25" s="26">
        <f>N26+N27</f>
        <v>46</v>
      </c>
      <c r="O25" s="26">
        <f>O26+O27</f>
        <v>168.60000000000002</v>
      </c>
      <c r="P25" s="25">
        <f t="shared" si="1"/>
        <v>366.5217391304348</v>
      </c>
    </row>
    <row r="26" spans="1:16" ht="63.75">
      <c r="A26" s="9">
        <v>15</v>
      </c>
      <c r="B26" s="7" t="s">
        <v>33</v>
      </c>
      <c r="C26" s="7" t="s">
        <v>49</v>
      </c>
      <c r="D26" s="7" t="s">
        <v>35</v>
      </c>
      <c r="E26" s="7" t="s">
        <v>20</v>
      </c>
      <c r="F26" s="7" t="s">
        <v>47</v>
      </c>
      <c r="G26" s="7" t="s">
        <v>47</v>
      </c>
      <c r="H26" s="7" t="s">
        <v>42</v>
      </c>
      <c r="I26" s="8" t="s">
        <v>10</v>
      </c>
      <c r="J26" s="7" t="s">
        <v>31</v>
      </c>
      <c r="K26" s="7" t="s">
        <v>37</v>
      </c>
      <c r="L26" s="22" t="s">
        <v>58</v>
      </c>
      <c r="M26" s="26">
        <v>44</v>
      </c>
      <c r="N26" s="26">
        <v>44</v>
      </c>
      <c r="O26" s="25">
        <v>137.8</v>
      </c>
      <c r="P26" s="25">
        <f t="shared" si="1"/>
        <v>313.18181818181824</v>
      </c>
    </row>
    <row r="27" spans="1:16" ht="38.25">
      <c r="A27" s="9">
        <v>16</v>
      </c>
      <c r="B27" s="7" t="s">
        <v>33</v>
      </c>
      <c r="C27" s="7" t="s">
        <v>49</v>
      </c>
      <c r="D27" s="7" t="s">
        <v>35</v>
      </c>
      <c r="E27" s="7" t="s">
        <v>20</v>
      </c>
      <c r="F27" s="7" t="s">
        <v>47</v>
      </c>
      <c r="G27" s="7" t="s">
        <v>47</v>
      </c>
      <c r="H27" s="7" t="s">
        <v>53</v>
      </c>
      <c r="I27" s="8" t="s">
        <v>10</v>
      </c>
      <c r="J27" s="7" t="s">
        <v>31</v>
      </c>
      <c r="K27" s="7" t="s">
        <v>37</v>
      </c>
      <c r="L27" s="27" t="s">
        <v>90</v>
      </c>
      <c r="M27" s="26">
        <v>2</v>
      </c>
      <c r="N27" s="26">
        <v>2</v>
      </c>
      <c r="O27" s="25">
        <v>30.8</v>
      </c>
      <c r="P27" s="25">
        <f t="shared" si="1"/>
        <v>1540</v>
      </c>
    </row>
    <row r="28" spans="1:16" ht="38.25">
      <c r="A28" s="9">
        <v>17</v>
      </c>
      <c r="B28" s="7" t="s">
        <v>28</v>
      </c>
      <c r="C28" s="7"/>
      <c r="D28" s="7"/>
      <c r="E28" s="7" t="s">
        <v>20</v>
      </c>
      <c r="F28" s="7" t="s">
        <v>51</v>
      </c>
      <c r="G28" s="7" t="s">
        <v>30</v>
      </c>
      <c r="H28" s="7" t="s">
        <v>28</v>
      </c>
      <c r="I28" s="8" t="s">
        <v>30</v>
      </c>
      <c r="J28" s="7" t="s">
        <v>31</v>
      </c>
      <c r="K28" s="7" t="s">
        <v>28</v>
      </c>
      <c r="L28" s="22" t="s">
        <v>52</v>
      </c>
      <c r="M28" s="28">
        <f>M32+M29</f>
        <v>93.9</v>
      </c>
      <c r="N28" s="28">
        <f>N32+N29</f>
        <v>93.9</v>
      </c>
      <c r="O28" s="25">
        <f>O32+O29</f>
        <v>29.3</v>
      </c>
      <c r="P28" s="25">
        <f t="shared" si="1"/>
        <v>31.20340788072417</v>
      </c>
    </row>
    <row r="29" spans="1:16" ht="76.5">
      <c r="A29" s="9">
        <v>18</v>
      </c>
      <c r="B29" s="7" t="s">
        <v>97</v>
      </c>
      <c r="C29" s="7"/>
      <c r="D29" s="7"/>
      <c r="E29" s="7" t="s">
        <v>20</v>
      </c>
      <c r="F29" s="7" t="s">
        <v>51</v>
      </c>
      <c r="G29" s="7" t="s">
        <v>104</v>
      </c>
      <c r="H29" s="7" t="s">
        <v>28</v>
      </c>
      <c r="I29" s="8" t="s">
        <v>30</v>
      </c>
      <c r="J29" s="7" t="s">
        <v>31</v>
      </c>
      <c r="K29" s="7" t="s">
        <v>50</v>
      </c>
      <c r="L29" s="22" t="s">
        <v>106</v>
      </c>
      <c r="M29" s="28">
        <f>M30</f>
        <v>93.9</v>
      </c>
      <c r="N29" s="28">
        <f>N30</f>
        <v>93.9</v>
      </c>
      <c r="O29" s="25">
        <f>O31</f>
        <v>29.3</v>
      </c>
      <c r="P29" s="25">
        <f t="shared" si="1"/>
        <v>31.20340788072417</v>
      </c>
    </row>
    <row r="30" spans="1:16" ht="38.25">
      <c r="A30" s="9">
        <v>19</v>
      </c>
      <c r="B30" s="7" t="s">
        <v>97</v>
      </c>
      <c r="C30" s="7"/>
      <c r="D30" s="7"/>
      <c r="E30" s="7" t="s">
        <v>20</v>
      </c>
      <c r="F30" s="7" t="s">
        <v>51</v>
      </c>
      <c r="G30" s="7" t="s">
        <v>104</v>
      </c>
      <c r="H30" s="7" t="s">
        <v>105</v>
      </c>
      <c r="I30" s="8" t="s">
        <v>10</v>
      </c>
      <c r="J30" s="7" t="s">
        <v>31</v>
      </c>
      <c r="K30" s="7" t="s">
        <v>50</v>
      </c>
      <c r="L30" s="22" t="s">
        <v>107</v>
      </c>
      <c r="M30" s="28">
        <f>M31</f>
        <v>93.9</v>
      </c>
      <c r="N30" s="28">
        <f>N31</f>
        <v>93.9</v>
      </c>
      <c r="O30" s="25">
        <f>O31</f>
        <v>29.3</v>
      </c>
      <c r="P30" s="25">
        <f t="shared" si="1"/>
        <v>31.20340788072417</v>
      </c>
    </row>
    <row r="31" spans="1:16" ht="25.5">
      <c r="A31" s="9">
        <v>20</v>
      </c>
      <c r="B31" s="7" t="s">
        <v>97</v>
      </c>
      <c r="C31" s="7"/>
      <c r="D31" s="7"/>
      <c r="E31" s="7" t="s">
        <v>20</v>
      </c>
      <c r="F31" s="7" t="s">
        <v>51</v>
      </c>
      <c r="G31" s="7" t="s">
        <v>104</v>
      </c>
      <c r="H31" s="7" t="s">
        <v>105</v>
      </c>
      <c r="I31" s="8" t="s">
        <v>10</v>
      </c>
      <c r="J31" s="7" t="s">
        <v>31</v>
      </c>
      <c r="K31" s="7" t="s">
        <v>50</v>
      </c>
      <c r="L31" s="22" t="s">
        <v>108</v>
      </c>
      <c r="M31" s="28">
        <v>93.9</v>
      </c>
      <c r="N31" s="28">
        <v>93.9</v>
      </c>
      <c r="O31" s="25">
        <v>29.3</v>
      </c>
      <c r="P31" s="25">
        <f t="shared" si="1"/>
        <v>31.20340788072417</v>
      </c>
    </row>
    <row r="32" spans="1:16" ht="76.5" hidden="1">
      <c r="A32" s="9">
        <v>24</v>
      </c>
      <c r="B32" s="7" t="s">
        <v>97</v>
      </c>
      <c r="C32" s="7"/>
      <c r="D32" s="7"/>
      <c r="E32" s="7" t="s">
        <v>20</v>
      </c>
      <c r="F32" s="7" t="s">
        <v>51</v>
      </c>
      <c r="G32" s="7" t="s">
        <v>98</v>
      </c>
      <c r="H32" s="7" t="s">
        <v>28</v>
      </c>
      <c r="I32" s="8" t="s">
        <v>30</v>
      </c>
      <c r="J32" s="7" t="s">
        <v>31</v>
      </c>
      <c r="K32" s="7" t="s">
        <v>50</v>
      </c>
      <c r="L32" s="22" t="s">
        <v>100</v>
      </c>
      <c r="M32" s="26"/>
      <c r="N32" s="26"/>
      <c r="O32" s="26"/>
      <c r="P32" s="25" t="e">
        <f t="shared" si="1"/>
        <v>#DIV/0!</v>
      </c>
    </row>
    <row r="33" spans="1:16" ht="76.5" hidden="1">
      <c r="A33" s="9">
        <v>25</v>
      </c>
      <c r="B33" s="7" t="s">
        <v>97</v>
      </c>
      <c r="C33" s="7"/>
      <c r="D33" s="7"/>
      <c r="E33" s="7" t="s">
        <v>20</v>
      </c>
      <c r="F33" s="7" t="s">
        <v>51</v>
      </c>
      <c r="G33" s="7" t="s">
        <v>98</v>
      </c>
      <c r="H33" s="7" t="s">
        <v>53</v>
      </c>
      <c r="I33" s="8" t="s">
        <v>30</v>
      </c>
      <c r="J33" s="7" t="s">
        <v>31</v>
      </c>
      <c r="K33" s="7" t="s">
        <v>50</v>
      </c>
      <c r="L33" s="22" t="s">
        <v>101</v>
      </c>
      <c r="M33" s="26"/>
      <c r="N33" s="26"/>
      <c r="O33" s="26"/>
      <c r="P33" s="25" t="e">
        <f t="shared" si="1"/>
        <v>#DIV/0!</v>
      </c>
    </row>
    <row r="34" spans="1:16" ht="76.5" hidden="1">
      <c r="A34" s="9">
        <v>26</v>
      </c>
      <c r="B34" s="7" t="s">
        <v>97</v>
      </c>
      <c r="C34" s="7"/>
      <c r="D34" s="7"/>
      <c r="E34" s="7" t="s">
        <v>20</v>
      </c>
      <c r="F34" s="7" t="s">
        <v>51</v>
      </c>
      <c r="G34" s="7" t="s">
        <v>98</v>
      </c>
      <c r="H34" s="7" t="s">
        <v>99</v>
      </c>
      <c r="I34" s="8" t="s">
        <v>10</v>
      </c>
      <c r="J34" s="7" t="s">
        <v>31</v>
      </c>
      <c r="K34" s="7" t="s">
        <v>50</v>
      </c>
      <c r="L34" s="22" t="s">
        <v>102</v>
      </c>
      <c r="M34" s="26"/>
      <c r="N34" s="26"/>
      <c r="O34" s="25"/>
      <c r="P34" s="25" t="e">
        <f t="shared" si="1"/>
        <v>#DIV/0!</v>
      </c>
    </row>
    <row r="35" spans="1:16" s="33" customFormat="1" ht="12.75">
      <c r="A35" s="29">
        <v>21</v>
      </c>
      <c r="B35" s="30" t="s">
        <v>28</v>
      </c>
      <c r="C35" s="30" t="s">
        <v>1</v>
      </c>
      <c r="D35" s="30" t="s">
        <v>30</v>
      </c>
      <c r="E35" s="30" t="s">
        <v>21</v>
      </c>
      <c r="F35" s="30" t="s">
        <v>30</v>
      </c>
      <c r="G35" s="30" t="s">
        <v>30</v>
      </c>
      <c r="H35" s="30" t="s">
        <v>28</v>
      </c>
      <c r="I35" s="31" t="s">
        <v>30</v>
      </c>
      <c r="J35" s="30" t="s">
        <v>31</v>
      </c>
      <c r="K35" s="30" t="s">
        <v>28</v>
      </c>
      <c r="L35" s="32" t="s">
        <v>2</v>
      </c>
      <c r="M35" s="28">
        <f>M37+M39+M47+M42+M44+M51+M54</f>
        <v>9191.5</v>
      </c>
      <c r="N35" s="28">
        <f>N37+N39+N47+N42+N44+N51+N54</f>
        <v>9191.5</v>
      </c>
      <c r="O35" s="28">
        <f>O37+O39+O47+O42+O44+O51+O54</f>
        <v>9191.5</v>
      </c>
      <c r="P35" s="28">
        <f>P37+P39+P47</f>
        <v>300</v>
      </c>
    </row>
    <row r="36" spans="1:16" ht="25.5">
      <c r="A36" s="9">
        <v>22</v>
      </c>
      <c r="B36" s="7" t="s">
        <v>97</v>
      </c>
      <c r="C36" s="7" t="s">
        <v>3</v>
      </c>
      <c r="D36" s="7" t="s">
        <v>30</v>
      </c>
      <c r="E36" s="7" t="s">
        <v>21</v>
      </c>
      <c r="F36" s="7" t="s">
        <v>39</v>
      </c>
      <c r="G36" s="7" t="s">
        <v>30</v>
      </c>
      <c r="H36" s="7" t="s">
        <v>28</v>
      </c>
      <c r="I36" s="8" t="s">
        <v>30</v>
      </c>
      <c r="J36" s="7" t="s">
        <v>31</v>
      </c>
      <c r="K36" s="7" t="s">
        <v>28</v>
      </c>
      <c r="L36" s="22" t="s">
        <v>4</v>
      </c>
      <c r="M36" s="26">
        <f>M38+M40+M48+M43+M45</f>
        <v>9122.699999999999</v>
      </c>
      <c r="N36" s="26">
        <f>N38+N40+N48+N43+N45</f>
        <v>9122.699999999999</v>
      </c>
      <c r="O36" s="26">
        <f>O37+O39+O47+O43+O44</f>
        <v>9122.699999999999</v>
      </c>
      <c r="P36" s="26">
        <f>P37+P39+P47</f>
        <v>300</v>
      </c>
    </row>
    <row r="37" spans="1:16" ht="25.5">
      <c r="A37" s="9">
        <v>23</v>
      </c>
      <c r="B37" s="7" t="s">
        <v>97</v>
      </c>
      <c r="C37" s="7" t="s">
        <v>5</v>
      </c>
      <c r="D37" s="7" t="s">
        <v>30</v>
      </c>
      <c r="E37" s="7" t="s">
        <v>21</v>
      </c>
      <c r="F37" s="7" t="s">
        <v>39</v>
      </c>
      <c r="G37" s="7" t="s">
        <v>10</v>
      </c>
      <c r="H37" s="7" t="s">
        <v>28</v>
      </c>
      <c r="I37" s="8" t="s">
        <v>30</v>
      </c>
      <c r="J37" s="7" t="s">
        <v>31</v>
      </c>
      <c r="K37" s="7" t="s">
        <v>116</v>
      </c>
      <c r="L37" s="22" t="s">
        <v>6</v>
      </c>
      <c r="M37" s="26">
        <f>M38</f>
        <v>342.5</v>
      </c>
      <c r="N37" s="26">
        <f>N38</f>
        <v>342.5</v>
      </c>
      <c r="O37" s="25">
        <f>O38</f>
        <v>342.5</v>
      </c>
      <c r="P37" s="25">
        <f t="shared" si="1"/>
        <v>100</v>
      </c>
    </row>
    <row r="38" spans="1:16" ht="25.5">
      <c r="A38" s="9">
        <v>24</v>
      </c>
      <c r="B38" s="7" t="s">
        <v>97</v>
      </c>
      <c r="C38" s="7" t="s">
        <v>7</v>
      </c>
      <c r="D38" s="7" t="s">
        <v>39</v>
      </c>
      <c r="E38" s="7" t="s">
        <v>21</v>
      </c>
      <c r="F38" s="7" t="s">
        <v>39</v>
      </c>
      <c r="G38" s="7" t="s">
        <v>103</v>
      </c>
      <c r="H38" s="7" t="s">
        <v>8</v>
      </c>
      <c r="I38" s="8" t="s">
        <v>10</v>
      </c>
      <c r="J38" s="7" t="s">
        <v>59</v>
      </c>
      <c r="K38" s="7" t="s">
        <v>116</v>
      </c>
      <c r="L38" s="22" t="s">
        <v>81</v>
      </c>
      <c r="M38" s="26">
        <v>342.5</v>
      </c>
      <c r="N38" s="26">
        <v>342.5</v>
      </c>
      <c r="O38" s="25">
        <v>342.5</v>
      </c>
      <c r="P38" s="25">
        <f t="shared" si="1"/>
        <v>100</v>
      </c>
    </row>
    <row r="39" spans="1:16" ht="25.5">
      <c r="A39" s="9">
        <v>25</v>
      </c>
      <c r="B39" s="7" t="s">
        <v>97</v>
      </c>
      <c r="C39" s="7"/>
      <c r="D39" s="7"/>
      <c r="E39" s="7" t="s">
        <v>21</v>
      </c>
      <c r="F39" s="7" t="s">
        <v>39</v>
      </c>
      <c r="G39" s="7" t="s">
        <v>39</v>
      </c>
      <c r="H39" s="7" t="s">
        <v>28</v>
      </c>
      <c r="I39" s="8" t="s">
        <v>30</v>
      </c>
      <c r="J39" s="7" t="s">
        <v>31</v>
      </c>
      <c r="K39" s="7" t="s">
        <v>116</v>
      </c>
      <c r="L39" s="22" t="s">
        <v>79</v>
      </c>
      <c r="M39" s="26">
        <f aca="true" t="shared" si="2" ref="M39:O40">M40</f>
        <v>4284.2</v>
      </c>
      <c r="N39" s="26">
        <f t="shared" si="2"/>
        <v>4284.2</v>
      </c>
      <c r="O39" s="26">
        <f t="shared" si="2"/>
        <v>4284.2</v>
      </c>
      <c r="P39" s="25">
        <f t="shared" si="1"/>
        <v>100</v>
      </c>
    </row>
    <row r="40" spans="1:16" ht="12.75">
      <c r="A40" s="9">
        <v>26</v>
      </c>
      <c r="B40" s="7" t="s">
        <v>97</v>
      </c>
      <c r="C40" s="7"/>
      <c r="D40" s="7"/>
      <c r="E40" s="7" t="s">
        <v>21</v>
      </c>
      <c r="F40" s="7" t="s">
        <v>39</v>
      </c>
      <c r="G40" s="7" t="s">
        <v>91</v>
      </c>
      <c r="H40" s="7" t="s">
        <v>65</v>
      </c>
      <c r="I40" s="8" t="s">
        <v>30</v>
      </c>
      <c r="J40" s="7" t="s">
        <v>31</v>
      </c>
      <c r="K40" s="7" t="s">
        <v>116</v>
      </c>
      <c r="L40" s="22" t="s">
        <v>66</v>
      </c>
      <c r="M40" s="26">
        <f t="shared" si="2"/>
        <v>4284.2</v>
      </c>
      <c r="N40" s="26">
        <f t="shared" si="2"/>
        <v>4284.2</v>
      </c>
      <c r="O40" s="26">
        <f t="shared" si="2"/>
        <v>4284.2</v>
      </c>
      <c r="P40" s="25">
        <f t="shared" si="1"/>
        <v>100</v>
      </c>
    </row>
    <row r="41" spans="1:16" ht="12.75">
      <c r="A41" s="9">
        <v>27</v>
      </c>
      <c r="B41" s="7" t="s">
        <v>97</v>
      </c>
      <c r="C41" s="7"/>
      <c r="D41" s="7"/>
      <c r="E41" s="7" t="s">
        <v>22</v>
      </c>
      <c r="F41" s="7" t="s">
        <v>39</v>
      </c>
      <c r="G41" s="7" t="s">
        <v>91</v>
      </c>
      <c r="H41" s="7" t="s">
        <v>65</v>
      </c>
      <c r="I41" s="8" t="s">
        <v>10</v>
      </c>
      <c r="J41" s="7" t="s">
        <v>31</v>
      </c>
      <c r="K41" s="7" t="s">
        <v>116</v>
      </c>
      <c r="L41" s="22" t="s">
        <v>82</v>
      </c>
      <c r="M41" s="26">
        <v>4284.2</v>
      </c>
      <c r="N41" s="26">
        <v>4284.2</v>
      </c>
      <c r="O41" s="26">
        <v>4284.2</v>
      </c>
      <c r="P41" s="25">
        <f t="shared" si="1"/>
        <v>100</v>
      </c>
    </row>
    <row r="42" spans="1:16" ht="38.25">
      <c r="A42" s="9">
        <v>28</v>
      </c>
      <c r="B42" s="7" t="s">
        <v>97</v>
      </c>
      <c r="C42" s="7" t="s">
        <v>9</v>
      </c>
      <c r="D42" s="7" t="s">
        <v>30</v>
      </c>
      <c r="E42" s="7" t="s">
        <v>21</v>
      </c>
      <c r="F42" s="7" t="s">
        <v>39</v>
      </c>
      <c r="G42" s="7" t="s">
        <v>93</v>
      </c>
      <c r="H42" s="7" t="s">
        <v>94</v>
      </c>
      <c r="I42" s="8" t="s">
        <v>30</v>
      </c>
      <c r="J42" s="7" t="s">
        <v>31</v>
      </c>
      <c r="K42" s="7" t="s">
        <v>116</v>
      </c>
      <c r="L42" s="24" t="s">
        <v>54</v>
      </c>
      <c r="M42" s="25">
        <f>M43</f>
        <v>55.4</v>
      </c>
      <c r="N42" s="25">
        <f>N43</f>
        <v>55.4</v>
      </c>
      <c r="O42" s="25">
        <f>O43</f>
        <v>55.4</v>
      </c>
      <c r="P42" s="25">
        <f t="shared" si="1"/>
        <v>100</v>
      </c>
    </row>
    <row r="43" spans="1:16" ht="38.25">
      <c r="A43" s="9">
        <v>29</v>
      </c>
      <c r="B43" s="7" t="s">
        <v>97</v>
      </c>
      <c r="C43" s="7" t="s">
        <v>9</v>
      </c>
      <c r="D43" s="7" t="s">
        <v>39</v>
      </c>
      <c r="E43" s="7" t="s">
        <v>21</v>
      </c>
      <c r="F43" s="7" t="s">
        <v>39</v>
      </c>
      <c r="G43" s="7" t="s">
        <v>93</v>
      </c>
      <c r="H43" s="7" t="s">
        <v>94</v>
      </c>
      <c r="I43" s="8" t="s">
        <v>10</v>
      </c>
      <c r="J43" s="7" t="s">
        <v>31</v>
      </c>
      <c r="K43" s="7" t="s">
        <v>116</v>
      </c>
      <c r="L43" s="24" t="s">
        <v>83</v>
      </c>
      <c r="M43" s="25">
        <v>55.4</v>
      </c>
      <c r="N43" s="25">
        <v>55.4</v>
      </c>
      <c r="O43" s="25">
        <v>55.4</v>
      </c>
      <c r="P43" s="25">
        <f t="shared" si="1"/>
        <v>100</v>
      </c>
    </row>
    <row r="44" spans="1:16" ht="38.25">
      <c r="A44" s="9">
        <v>30</v>
      </c>
      <c r="B44" s="7" t="s">
        <v>97</v>
      </c>
      <c r="C44" s="7"/>
      <c r="D44" s="7"/>
      <c r="E44" s="7" t="s">
        <v>21</v>
      </c>
      <c r="F44" s="7" t="s">
        <v>39</v>
      </c>
      <c r="G44" s="7" t="s">
        <v>92</v>
      </c>
      <c r="H44" s="7" t="s">
        <v>62</v>
      </c>
      <c r="I44" s="8" t="s">
        <v>30</v>
      </c>
      <c r="J44" s="7" t="s">
        <v>31</v>
      </c>
      <c r="K44" s="7" t="s">
        <v>116</v>
      </c>
      <c r="L44" s="24" t="s">
        <v>63</v>
      </c>
      <c r="M44" s="25">
        <f>M46</f>
        <v>2</v>
      </c>
      <c r="N44" s="25">
        <f>N46</f>
        <v>2</v>
      </c>
      <c r="O44" s="25">
        <f>O46</f>
        <v>2</v>
      </c>
      <c r="P44" s="25">
        <f t="shared" si="1"/>
        <v>100</v>
      </c>
    </row>
    <row r="45" spans="1:16" ht="38.25">
      <c r="A45" s="9">
        <v>31</v>
      </c>
      <c r="B45" s="7" t="s">
        <v>97</v>
      </c>
      <c r="C45" s="7"/>
      <c r="D45" s="7"/>
      <c r="E45" s="7" t="s">
        <v>21</v>
      </c>
      <c r="F45" s="7" t="s">
        <v>39</v>
      </c>
      <c r="G45" s="7" t="s">
        <v>92</v>
      </c>
      <c r="H45" s="7" t="s">
        <v>62</v>
      </c>
      <c r="I45" s="8" t="s">
        <v>10</v>
      </c>
      <c r="J45" s="7" t="s">
        <v>31</v>
      </c>
      <c r="K45" s="7" t="s">
        <v>116</v>
      </c>
      <c r="L45" s="24" t="s">
        <v>84</v>
      </c>
      <c r="M45" s="25">
        <f>M46</f>
        <v>2</v>
      </c>
      <c r="N45" s="25">
        <f>N46</f>
        <v>2</v>
      </c>
      <c r="O45" s="25">
        <f>O46</f>
        <v>2</v>
      </c>
      <c r="P45" s="25">
        <f t="shared" si="1"/>
        <v>100</v>
      </c>
    </row>
    <row r="46" spans="1:16" ht="38.25">
      <c r="A46" s="9">
        <v>32</v>
      </c>
      <c r="B46" s="7" t="s">
        <v>97</v>
      </c>
      <c r="C46" s="7"/>
      <c r="D46" s="7"/>
      <c r="E46" s="7" t="s">
        <v>21</v>
      </c>
      <c r="F46" s="7" t="s">
        <v>39</v>
      </c>
      <c r="G46" s="7" t="s">
        <v>92</v>
      </c>
      <c r="H46" s="7" t="s">
        <v>62</v>
      </c>
      <c r="I46" s="8" t="s">
        <v>10</v>
      </c>
      <c r="J46" s="7" t="s">
        <v>87</v>
      </c>
      <c r="K46" s="7" t="s">
        <v>116</v>
      </c>
      <c r="L46" s="24" t="s">
        <v>85</v>
      </c>
      <c r="M46" s="25">
        <v>2</v>
      </c>
      <c r="N46" s="25">
        <v>2</v>
      </c>
      <c r="O46" s="25">
        <v>2</v>
      </c>
      <c r="P46" s="25">
        <f t="shared" si="1"/>
        <v>100</v>
      </c>
    </row>
    <row r="47" spans="1:16" ht="12.75">
      <c r="A47" s="9">
        <v>33</v>
      </c>
      <c r="B47" s="7" t="s">
        <v>97</v>
      </c>
      <c r="C47" s="7"/>
      <c r="D47" s="7"/>
      <c r="E47" s="7" t="s">
        <v>21</v>
      </c>
      <c r="F47" s="7" t="s">
        <v>39</v>
      </c>
      <c r="G47" s="7" t="s">
        <v>95</v>
      </c>
      <c r="H47" s="7" t="s">
        <v>28</v>
      </c>
      <c r="I47" s="8" t="s">
        <v>30</v>
      </c>
      <c r="J47" s="7" t="s">
        <v>31</v>
      </c>
      <c r="K47" s="7" t="s">
        <v>116</v>
      </c>
      <c r="L47" s="22" t="s">
        <v>60</v>
      </c>
      <c r="M47" s="25">
        <f>M49+M50</f>
        <v>4438.6</v>
      </c>
      <c r="N47" s="25">
        <f>N49+N50</f>
        <v>4438.6</v>
      </c>
      <c r="O47" s="25">
        <f>O49+O50</f>
        <v>4438.6</v>
      </c>
      <c r="P47" s="25">
        <f t="shared" si="1"/>
        <v>100</v>
      </c>
    </row>
    <row r="48" spans="1:16" ht="51">
      <c r="A48" s="9">
        <v>34</v>
      </c>
      <c r="B48" s="7" t="s">
        <v>97</v>
      </c>
      <c r="C48" s="7"/>
      <c r="D48" s="7"/>
      <c r="E48" s="7" t="s">
        <v>21</v>
      </c>
      <c r="F48" s="7" t="s">
        <v>39</v>
      </c>
      <c r="G48" s="7" t="s">
        <v>95</v>
      </c>
      <c r="H48" s="7" t="s">
        <v>0</v>
      </c>
      <c r="I48" s="8" t="s">
        <v>30</v>
      </c>
      <c r="J48" s="7" t="s">
        <v>31</v>
      </c>
      <c r="K48" s="7" t="s">
        <v>116</v>
      </c>
      <c r="L48" s="22" t="s">
        <v>61</v>
      </c>
      <c r="M48" s="25">
        <f>M47</f>
        <v>4438.6</v>
      </c>
      <c r="N48" s="25">
        <f>N47</f>
        <v>4438.6</v>
      </c>
      <c r="O48" s="25">
        <f>O47</f>
        <v>4438.6</v>
      </c>
      <c r="P48" s="25">
        <f t="shared" si="1"/>
        <v>100</v>
      </c>
    </row>
    <row r="49" spans="1:16" ht="63.75">
      <c r="A49" s="9">
        <v>35</v>
      </c>
      <c r="B49" s="7" t="s">
        <v>97</v>
      </c>
      <c r="C49" s="7"/>
      <c r="D49" s="7"/>
      <c r="E49" s="7" t="s">
        <v>21</v>
      </c>
      <c r="F49" s="7" t="s">
        <v>39</v>
      </c>
      <c r="G49" s="7" t="s">
        <v>95</v>
      </c>
      <c r="H49" s="7" t="s">
        <v>0</v>
      </c>
      <c r="I49" s="8" t="s">
        <v>10</v>
      </c>
      <c r="J49" s="7" t="s">
        <v>88</v>
      </c>
      <c r="K49" s="7" t="s">
        <v>116</v>
      </c>
      <c r="L49" s="22" t="s">
        <v>86</v>
      </c>
      <c r="M49" s="25">
        <v>2051.7</v>
      </c>
      <c r="N49" s="25">
        <v>2051.7</v>
      </c>
      <c r="O49" s="25">
        <v>2051.7</v>
      </c>
      <c r="P49" s="25">
        <f t="shared" si="1"/>
        <v>100</v>
      </c>
    </row>
    <row r="50" spans="1:16" ht="25.5">
      <c r="A50" s="9">
        <v>36</v>
      </c>
      <c r="B50" s="7" t="s">
        <v>97</v>
      </c>
      <c r="C50" s="7"/>
      <c r="D50" s="7"/>
      <c r="E50" s="7" t="s">
        <v>21</v>
      </c>
      <c r="F50" s="7" t="s">
        <v>39</v>
      </c>
      <c r="G50" s="7" t="s">
        <v>96</v>
      </c>
      <c r="H50" s="7" t="s">
        <v>65</v>
      </c>
      <c r="I50" s="8" t="s">
        <v>10</v>
      </c>
      <c r="J50" s="7" t="s">
        <v>31</v>
      </c>
      <c r="K50" s="7" t="s">
        <v>116</v>
      </c>
      <c r="L50" s="22" t="s">
        <v>64</v>
      </c>
      <c r="M50" s="25">
        <v>2386.9</v>
      </c>
      <c r="N50" s="25">
        <v>2386.9</v>
      </c>
      <c r="O50" s="25">
        <v>2386.9</v>
      </c>
      <c r="P50" s="25">
        <f t="shared" si="1"/>
        <v>100</v>
      </c>
    </row>
    <row r="51" spans="1:17" ht="25.5">
      <c r="A51" s="9">
        <v>37</v>
      </c>
      <c r="B51" s="7" t="s">
        <v>28</v>
      </c>
      <c r="C51" s="7"/>
      <c r="D51" s="7"/>
      <c r="E51" s="7" t="s">
        <v>21</v>
      </c>
      <c r="F51" s="7" t="s">
        <v>118</v>
      </c>
      <c r="G51" s="7" t="s">
        <v>30</v>
      </c>
      <c r="H51" s="7" t="s">
        <v>28</v>
      </c>
      <c r="I51" s="8" t="s">
        <v>30</v>
      </c>
      <c r="J51" s="7" t="s">
        <v>31</v>
      </c>
      <c r="K51" s="7" t="s">
        <v>28</v>
      </c>
      <c r="L51" s="22" t="s">
        <v>111</v>
      </c>
      <c r="M51" s="25">
        <f aca="true" t="shared" si="3" ref="M51:O52">M52</f>
        <v>48.2</v>
      </c>
      <c r="N51" s="25">
        <f t="shared" si="3"/>
        <v>48.2</v>
      </c>
      <c r="O51" s="25">
        <f t="shared" si="3"/>
        <v>48.2</v>
      </c>
      <c r="P51" s="25">
        <f t="shared" si="1"/>
        <v>100</v>
      </c>
      <c r="Q51" s="39">
        <v>48157</v>
      </c>
    </row>
    <row r="52" spans="1:17" ht="25.5">
      <c r="A52" s="9">
        <v>38</v>
      </c>
      <c r="B52" s="7" t="s">
        <v>97</v>
      </c>
      <c r="C52" s="7"/>
      <c r="D52" s="7"/>
      <c r="E52" s="7" t="s">
        <v>21</v>
      </c>
      <c r="F52" s="7" t="s">
        <v>118</v>
      </c>
      <c r="G52" s="7" t="s">
        <v>104</v>
      </c>
      <c r="H52" s="7" t="s">
        <v>28</v>
      </c>
      <c r="I52" s="8" t="s">
        <v>10</v>
      </c>
      <c r="J52" s="7" t="s">
        <v>31</v>
      </c>
      <c r="K52" s="7" t="s">
        <v>116</v>
      </c>
      <c r="L52" s="22" t="s">
        <v>112</v>
      </c>
      <c r="M52" s="25">
        <f t="shared" si="3"/>
        <v>48.2</v>
      </c>
      <c r="N52" s="25">
        <f t="shared" si="3"/>
        <v>48.2</v>
      </c>
      <c r="O52" s="25">
        <f t="shared" si="3"/>
        <v>48.2</v>
      </c>
      <c r="P52" s="25">
        <f t="shared" si="1"/>
        <v>100</v>
      </c>
      <c r="Q52" s="39">
        <v>48157</v>
      </c>
    </row>
    <row r="53" spans="1:17" ht="25.5">
      <c r="A53" s="9">
        <v>39</v>
      </c>
      <c r="B53" s="7" t="s">
        <v>97</v>
      </c>
      <c r="C53" s="7"/>
      <c r="D53" s="7"/>
      <c r="E53" s="7" t="s">
        <v>21</v>
      </c>
      <c r="F53" s="7" t="s">
        <v>118</v>
      </c>
      <c r="G53" s="7" t="s">
        <v>104</v>
      </c>
      <c r="H53" s="7" t="s">
        <v>117</v>
      </c>
      <c r="I53" s="8" t="s">
        <v>10</v>
      </c>
      <c r="J53" s="7" t="s">
        <v>31</v>
      </c>
      <c r="K53" s="7" t="s">
        <v>116</v>
      </c>
      <c r="L53" s="22" t="s">
        <v>113</v>
      </c>
      <c r="M53" s="25">
        <v>48.2</v>
      </c>
      <c r="N53" s="25">
        <v>48.2</v>
      </c>
      <c r="O53" s="25">
        <v>48.2</v>
      </c>
      <c r="P53" s="25">
        <f t="shared" si="1"/>
        <v>100</v>
      </c>
      <c r="Q53" s="39">
        <v>48157</v>
      </c>
    </row>
    <row r="54" spans="1:17" ht="12.75">
      <c r="A54" s="9">
        <v>40</v>
      </c>
      <c r="B54" s="7" t="s">
        <v>28</v>
      </c>
      <c r="C54" s="7"/>
      <c r="D54" s="7"/>
      <c r="E54" s="7" t="s">
        <v>21</v>
      </c>
      <c r="F54" s="7" t="s">
        <v>119</v>
      </c>
      <c r="G54" s="7" t="s">
        <v>30</v>
      </c>
      <c r="H54" s="7" t="s">
        <v>28</v>
      </c>
      <c r="I54" s="8" t="s">
        <v>30</v>
      </c>
      <c r="J54" s="7" t="s">
        <v>31</v>
      </c>
      <c r="K54" s="7" t="s">
        <v>28</v>
      </c>
      <c r="L54" s="22" t="s">
        <v>114</v>
      </c>
      <c r="M54" s="25">
        <f aca="true" t="shared" si="4" ref="M54:O55">M55</f>
        <v>20.6</v>
      </c>
      <c r="N54" s="25">
        <f t="shared" si="4"/>
        <v>20.6</v>
      </c>
      <c r="O54" s="25">
        <f t="shared" si="4"/>
        <v>20.6</v>
      </c>
      <c r="P54" s="25">
        <f t="shared" si="1"/>
        <v>100</v>
      </c>
      <c r="Q54" s="39">
        <v>20639</v>
      </c>
    </row>
    <row r="55" spans="1:17" ht="25.5">
      <c r="A55" s="9">
        <v>41</v>
      </c>
      <c r="B55" s="7" t="s">
        <v>97</v>
      </c>
      <c r="C55" s="7"/>
      <c r="D55" s="7"/>
      <c r="E55" s="7" t="s">
        <v>21</v>
      </c>
      <c r="F55" s="7" t="s">
        <v>119</v>
      </c>
      <c r="G55" s="7" t="s">
        <v>104</v>
      </c>
      <c r="H55" s="7" t="s">
        <v>28</v>
      </c>
      <c r="I55" s="8" t="s">
        <v>10</v>
      </c>
      <c r="J55" s="7" t="s">
        <v>31</v>
      </c>
      <c r="K55" s="7" t="s">
        <v>116</v>
      </c>
      <c r="L55" s="22" t="s">
        <v>115</v>
      </c>
      <c r="M55" s="25">
        <f t="shared" si="4"/>
        <v>20.6</v>
      </c>
      <c r="N55" s="25">
        <f t="shared" si="4"/>
        <v>20.6</v>
      </c>
      <c r="O55" s="25">
        <f t="shared" si="4"/>
        <v>20.6</v>
      </c>
      <c r="P55" s="25">
        <f t="shared" si="1"/>
        <v>100</v>
      </c>
      <c r="Q55" s="39">
        <v>20639</v>
      </c>
    </row>
    <row r="56" spans="1:17" ht="25.5">
      <c r="A56" s="9">
        <v>42</v>
      </c>
      <c r="B56" s="7" t="s">
        <v>97</v>
      </c>
      <c r="C56" s="7"/>
      <c r="D56" s="7"/>
      <c r="E56" s="7" t="s">
        <v>21</v>
      </c>
      <c r="F56" s="7" t="s">
        <v>119</v>
      </c>
      <c r="G56" s="7" t="s">
        <v>104</v>
      </c>
      <c r="H56" s="7" t="s">
        <v>42</v>
      </c>
      <c r="I56" s="8" t="s">
        <v>10</v>
      </c>
      <c r="J56" s="7" t="s">
        <v>31</v>
      </c>
      <c r="K56" s="7" t="s">
        <v>116</v>
      </c>
      <c r="L56" s="22" t="s">
        <v>115</v>
      </c>
      <c r="M56" s="25">
        <v>20.6</v>
      </c>
      <c r="N56" s="25">
        <v>20.6</v>
      </c>
      <c r="O56" s="25">
        <v>20.6</v>
      </c>
      <c r="P56" s="25">
        <f t="shared" si="1"/>
        <v>100</v>
      </c>
      <c r="Q56" s="39">
        <v>20639</v>
      </c>
    </row>
    <row r="57" spans="1:16" s="21" customFormat="1" ht="12.75">
      <c r="A57" s="34"/>
      <c r="B57" s="48" t="s">
        <v>126</v>
      </c>
      <c r="C57" s="48"/>
      <c r="D57" s="48"/>
      <c r="E57" s="48"/>
      <c r="F57" s="48"/>
      <c r="G57" s="48"/>
      <c r="H57" s="48"/>
      <c r="I57" s="48"/>
      <c r="J57" s="48"/>
      <c r="K57" s="49"/>
      <c r="L57" s="35"/>
      <c r="M57" s="36">
        <f>M12+M35</f>
        <v>9934.8</v>
      </c>
      <c r="N57" s="36">
        <f>N12+N35</f>
        <v>9934.8</v>
      </c>
      <c r="O57" s="36">
        <f>O12+O35</f>
        <v>10051.1</v>
      </c>
      <c r="P57" s="37">
        <f t="shared" si="1"/>
        <v>101.17063252405687</v>
      </c>
    </row>
    <row r="64" ht="12.75">
      <c r="L64" s="20"/>
    </row>
  </sheetData>
  <sheetProtection/>
  <mergeCells count="15">
    <mergeCell ref="B57:K57"/>
    <mergeCell ref="A7:P7"/>
    <mergeCell ref="A9:A10"/>
    <mergeCell ref="B9:K9"/>
    <mergeCell ref="L9:L10"/>
    <mergeCell ref="N9:N10"/>
    <mergeCell ref="O9:O10"/>
    <mergeCell ref="P9:P10"/>
    <mergeCell ref="M9:M10"/>
    <mergeCell ref="O8:P8"/>
    <mergeCell ref="L1:P1"/>
    <mergeCell ref="L3:P3"/>
    <mergeCell ref="L5:P5"/>
    <mergeCell ref="L2:P2"/>
    <mergeCell ref="L4:P4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69" r:id="rId1"/>
  <headerFooter alignWithMargins="0">
    <oddHeader>&amp;R&amp;P</oddHeader>
  </headerFooter>
  <rowBreaks count="2" manualBreakCount="2">
    <brk id="27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Ивановка</cp:lastModifiedBy>
  <cp:lastPrinted>2022-03-25T06:33:42Z</cp:lastPrinted>
  <dcterms:created xsi:type="dcterms:W3CDTF">2008-10-12T16:12:10Z</dcterms:created>
  <dcterms:modified xsi:type="dcterms:W3CDTF">2022-05-26T07:37:16Z</dcterms:modified>
  <cp:category/>
  <cp:version/>
  <cp:contentType/>
  <cp:contentStatus/>
</cp:coreProperties>
</file>